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S 2021\4TO TRIMESTRE 2021\"/>
    </mc:Choice>
  </mc:AlternateContent>
  <xr:revisionPtr revIDLastSave="0" documentId="8_{D71166D1-D714-4D46-8095-8CC0406DD99C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7" i="6" l="1"/>
  <c r="E78" i="6"/>
  <c r="D16" i="5"/>
  <c r="G52" i="4"/>
  <c r="F52" i="4"/>
  <c r="D52" i="4"/>
  <c r="H46" i="4"/>
  <c r="H38" i="4"/>
  <c r="E50" i="4"/>
  <c r="H50" i="4" s="1"/>
  <c r="E48" i="4"/>
  <c r="H48" i="4" s="1"/>
  <c r="E46" i="4"/>
  <c r="E44" i="4"/>
  <c r="H44" i="4" s="1"/>
  <c r="E42" i="4"/>
  <c r="H42" i="4" s="1"/>
  <c r="E40" i="4"/>
  <c r="H40" i="4" s="1"/>
  <c r="E38" i="4"/>
  <c r="C52" i="4"/>
  <c r="G30" i="4"/>
  <c r="F30" i="4"/>
  <c r="H28" i="4"/>
  <c r="E28" i="4"/>
  <c r="E27" i="4"/>
  <c r="H27" i="4" s="1"/>
  <c r="E26" i="4"/>
  <c r="H26" i="4" s="1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4" i="6"/>
  <c r="H70" i="6"/>
  <c r="H66" i="6"/>
  <c r="H62" i="6"/>
  <c r="H58" i="6"/>
  <c r="H54" i="6"/>
  <c r="H50" i="6"/>
  <c r="H46" i="6"/>
  <c r="H42" i="6"/>
  <c r="H38" i="6"/>
  <c r="H34" i="6"/>
  <c r="H26" i="6"/>
  <c r="H22" i="6"/>
  <c r="H11" i="6"/>
  <c r="H9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C53" i="6"/>
  <c r="E53" i="6" s="1"/>
  <c r="H53" i="6" s="1"/>
  <c r="C43" i="6"/>
  <c r="C33" i="6"/>
  <c r="C23" i="6"/>
  <c r="C13" i="6"/>
  <c r="C5" i="6"/>
  <c r="C42" i="5" l="1"/>
  <c r="E16" i="8"/>
  <c r="E65" i="6"/>
  <c r="H65" i="6" s="1"/>
  <c r="E57" i="6"/>
  <c r="H57" i="6" s="1"/>
  <c r="E43" i="6"/>
  <c r="H43" i="6" s="1"/>
  <c r="E33" i="6"/>
  <c r="H33" i="6" s="1"/>
  <c r="E23" i="6"/>
  <c r="H23" i="6" s="1"/>
  <c r="E13" i="6"/>
  <c r="H13" i="6" s="1"/>
  <c r="F77" i="6"/>
  <c r="H25" i="5"/>
  <c r="H16" i="5"/>
  <c r="G77" i="6"/>
  <c r="E36" i="5"/>
  <c r="H38" i="5"/>
  <c r="H36" i="5" s="1"/>
  <c r="C77" i="6"/>
  <c r="H6" i="8"/>
  <c r="H16" i="8" s="1"/>
  <c r="E6" i="5"/>
  <c r="H13" i="5"/>
  <c r="H6" i="5" s="1"/>
  <c r="E5" i="6"/>
  <c r="D42" i="5"/>
  <c r="F42" i="5"/>
  <c r="G42" i="5"/>
  <c r="E25" i="5"/>
  <c r="E16" i="5"/>
  <c r="E42" i="5" s="1"/>
  <c r="H42" i="5" l="1"/>
  <c r="E77" i="6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<sst xmlns="http://schemas.openxmlformats.org/spreadsheetml/2006/main" count="199" uniqueCount="141">
  <si>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</si>
  <si>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</si>
  <si>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</si>
  <si>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</si>
  <si>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</si>
  <si>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</si>
  <si>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</si>
  <si>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</si>
  <si>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</si>
  <si>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</si>
  <si>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</si>
  <si>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</si>
  <si>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</si>
  <si>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</si>
  <si>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</si>
  <si>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</si>
  <si>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</si>
  <si>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</si>
  <si>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</si>
  <si>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</si>
  <si>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</si>
  <si>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</si>
  <si>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</si>
  <si>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</si>
  <si>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</si>
  <si>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</si>
  <si>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</si>
  <si>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</si>
  <si>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</si>
  <si>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</si>
  <si>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</si>
  <si>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</si>
  <si>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</si>
  <si>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</si>
  <si>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</si>
  <si>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</si>
  <si>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</si>
  <si>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</si>
  <si>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</si>
  <si>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</si>
  <si>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</si>
  <si>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</si>
  <si>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</si>
  <si>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</si>
  <si>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</si>
  <si>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</si>
  <si>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</si>
  <si>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</si>
  <si>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</si>
  <si>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</si>
  <si>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</si>
  <si>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</si>
  <si>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</si>
  <si>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</si>
  <si>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</si>
  <si>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</si>
  <si>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</si>
  <si>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</si>
  <si>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</si>
  <si>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</si>
  <si>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</si>
  <si>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</si>
  <si>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</si>
  <si>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</si>
  <si>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</si>
  <si>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</si>
  <si>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</si>
  <si>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</si>
  <si>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</si>
  <si>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</si>
  <si>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</si>
  <si>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</si>
  <si>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</si>
  <si>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</si>
  <si>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</si>
  <si>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</si>
  <si>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</si>
  <si>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</si>
  <si>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</si>
  <si>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</si>
  <si>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</si>
  <si>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</si>
  <si>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</si>
  <si>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</si>
  <si>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</si>
  <si>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</si>
  <si>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</si>
  <si>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</si>
  <si>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</si>
  <si>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</si>
  <si>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</si>
  <si>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</si>
  <si>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</si>
  <si>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</si>
  <si>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</si>
  <si>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</si>
  <si>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</si>
  <si>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</si>
  <si>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</si>
  <si>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</si>
  <si>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</si>
  <si>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</si>
  <si>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</si>
  <si>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</si>
  <si>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</si>
  <si>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</si>
  <si>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</si>
  <si>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</si>
  <si>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</si>
  <si>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</si>
  <si>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</si>
  <si>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</si>
  <si>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</si>
  <si>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</si>
  <si>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</si>
  <si>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</si>
  <si>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</si>
  <si>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</si>
  <si>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</si>
  <si>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</si>
  <si>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</si>
  <si>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</si>
  <si>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</si>
  <si>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</si>
  <si>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</si>
  <si>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</si>
  <si>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</si>
  <si>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</si>
  <si>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</si>
  <si>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</si>
  <si>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</si>
  <si>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</si>
  <si>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</si>
  <si>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</si>
  <si>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 del Municipio de Romita, Gto.
Estado Analítico del Ejercicio del Presupuesto de Egresos
Clasificación por Objeto del Gasto(Capítulo y Concepto)
Del 1 de Enero AL 31 DE DICIEMBRE DEL 2021</t>
  </si>
  <si>
    <t>Sistema para el Desarrollo Integral de la Familia del Municipio de Romita, Gto.
Estado Analítico del Ejercicio del Presupuesto de Egresos
Clasificación Ecónomica (Por Tipo de Gasto)
Del 1 de Enero AL 31 DE DICIEMBRE DEL 2021</t>
  </si>
  <si>
    <t>DIRECCIÓN GENERAL</t>
  </si>
  <si>
    <t>Sistema para el Desarrollo Integral de la Familia del Municipio de Romita, Gto.
Estado Analítico del Ejercicio del Presupuesto de Egresos
Clasificación Administrativa
Del 1 de Enero AL 31 DE DICIEMBRE DEL 2021</t>
  </si>
  <si>
    <t>Gobierno (Federal/Estatal/Municipal) de Sistema para el Desarrollo Integral de la Familia del Municipio de Romita, Gto.
Estado Analítico del Ejercicio del Presupuesto de Egresos
Clasificación Administrativa
Del 1 de Enero AL 31 DE DICIEMBRE DEL 2021</t>
  </si>
  <si>
    <t>Sector Paraestatal del Gobierno (Federal/Estatal/Municipal) de Sistema para el Desarrollo Integral de la Familia del Municipio de Romita, Gto.
Estado Analítico del Ejercicio del Presupuesto de Egresos
Clasificación Administrativa
Del 1 de Enero AL 31 DE DICIEMBRE DEL 2021</t>
  </si>
  <si>
    <t>Sistema para el Desarrollo Integral de la Familia del Municipio de Romita, Gto.
Estado Análitico del Ejercicio del Presupuesto de Egresos
Clasificación Funcional (Finalidad y Función)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</si>
</sst>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0" fillId="0" borderId="0" xfId="0" applyNumberFormat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tabSelected="1" topLeftCell="A19" workbookViewId="0">
      <selection activeCell="B44" sqref="B44:H4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9677607.879999999</v>
      </c>
      <c r="D5" s="14">
        <f>SUM(D6:D12)</f>
        <v>-1447559.5899999999</v>
      </c>
      <c r="E5" s="14">
        <f>C5+D5</f>
        <v>8230048.2899999991</v>
      </c>
      <c r="F5" s="14">
        <f>SUM(F6:F12)</f>
        <v>8395953.4400000013</v>
      </c>
      <c r="G5" s="14">
        <f>SUM(G6:G12)</f>
        <v>8395953.4400000013</v>
      </c>
      <c r="H5" s="14">
        <f>E5-F5</f>
        <v>-165905.15000000224</v>
      </c>
    </row>
    <row r="6" spans="1:8" x14ac:dyDescent="0.2">
      <c r="A6" s="49">
        <v>1100</v>
      </c>
      <c r="B6" s="11" t="s">
        <v>76</v>
      </c>
      <c r="C6" s="15">
        <v>5813069.2699999996</v>
      </c>
      <c r="D6" s="15">
        <v>-972606.94</v>
      </c>
      <c r="E6" s="15">
        <f t="shared" ref="E6:E69" si="0">C6+D6</f>
        <v>4840462.33</v>
      </c>
      <c r="F6" s="15">
        <v>4840462.33</v>
      </c>
      <c r="G6" s="15">
        <v>4840462.33</v>
      </c>
      <c r="H6" s="15">
        <f t="shared" ref="H6:H69" si="1">E6-F6</f>
        <v>0</v>
      </c>
    </row>
    <row r="7" spans="1:8" x14ac:dyDescent="0.2">
      <c r="A7" s="49">
        <v>1200</v>
      </c>
      <c r="B7" s="11" t="s">
        <v>77</v>
      </c>
      <c r="C7" s="15">
        <v>306300</v>
      </c>
      <c r="D7" s="15">
        <v>-133180.22</v>
      </c>
      <c r="E7" s="15">
        <f t="shared" si="0"/>
        <v>173119.78</v>
      </c>
      <c r="F7" s="15">
        <v>173119.78</v>
      </c>
      <c r="G7" s="15">
        <v>173119.78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967417.12</v>
      </c>
      <c r="D8" s="15">
        <v>-455495.7</v>
      </c>
      <c r="E8" s="15">
        <f t="shared" si="0"/>
        <v>511921.42</v>
      </c>
      <c r="F8" s="15">
        <v>677826.57</v>
      </c>
      <c r="G8" s="15">
        <v>677826.57</v>
      </c>
      <c r="H8" s="15">
        <f t="shared" si="1"/>
        <v>-165905.14999999997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2590821.4900000002</v>
      </c>
      <c r="D10" s="15">
        <v>113723.27</v>
      </c>
      <c r="E10" s="15">
        <f t="shared" si="0"/>
        <v>2704544.7600000002</v>
      </c>
      <c r="F10" s="15">
        <v>2704544.76</v>
      </c>
      <c r="G10" s="15">
        <v>2704544.76</v>
      </c>
      <c r="H10" s="15">
        <f t="shared" si="1"/>
        <v>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583640</v>
      </c>
      <c r="D13" s="15">
        <f>SUM(D14:D22)</f>
        <v>-108068.37</v>
      </c>
      <c r="E13" s="15">
        <f t="shared" si="0"/>
        <v>475571.63</v>
      </c>
      <c r="F13" s="15">
        <f>SUM(F14:F22)</f>
        <v>475571.63</v>
      </c>
      <c r="G13" s="15">
        <f>SUM(G14:G22)</f>
        <v>475571.63</v>
      </c>
      <c r="H13" s="15">
        <f t="shared" si="1"/>
        <v>0</v>
      </c>
    </row>
    <row r="14" spans="1:8" x14ac:dyDescent="0.2">
      <c r="A14" s="49">
        <v>2100</v>
      </c>
      <c r="B14" s="11" t="s">
        <v>81</v>
      </c>
      <c r="C14" s="15">
        <v>160400</v>
      </c>
      <c r="D14" s="15">
        <v>12577.09</v>
      </c>
      <c r="E14" s="15">
        <f t="shared" si="0"/>
        <v>172977.09</v>
      </c>
      <c r="F14" s="15">
        <v>172977.09</v>
      </c>
      <c r="G14" s="15">
        <v>172977.09</v>
      </c>
      <c r="H14" s="15">
        <f t="shared" si="1"/>
        <v>0</v>
      </c>
    </row>
    <row r="15" spans="1:8" x14ac:dyDescent="0.2">
      <c r="A15" s="49">
        <v>2200</v>
      </c>
      <c r="B15" s="11" t="s">
        <v>82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52640</v>
      </c>
      <c r="D18" s="15">
        <v>-40703.18</v>
      </c>
      <c r="E18" s="15">
        <f t="shared" si="0"/>
        <v>11936.82</v>
      </c>
      <c r="F18" s="15">
        <v>11936.82</v>
      </c>
      <c r="G18" s="15">
        <v>11936.82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350000</v>
      </c>
      <c r="D19" s="15">
        <v>-59342.28</v>
      </c>
      <c r="E19" s="15">
        <f t="shared" si="0"/>
        <v>290657.71999999997</v>
      </c>
      <c r="F19" s="15">
        <v>290657.71999999997</v>
      </c>
      <c r="G19" s="15">
        <v>290657.71999999997</v>
      </c>
      <c r="H19" s="15">
        <f t="shared" si="1"/>
        <v>0</v>
      </c>
    </row>
    <row r="20" spans="1:8" x14ac:dyDescent="0.2">
      <c r="A20" s="49">
        <v>2700</v>
      </c>
      <c r="B20" s="11" t="s">
        <v>87</v>
      </c>
      <c r="C20" s="15">
        <v>20600</v>
      </c>
      <c r="D20" s="15">
        <v>-20600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8" t="s">
        <v>69</v>
      </c>
      <c r="B23" s="7"/>
      <c r="C23" s="15">
        <f>SUM(C24:C32)</f>
        <v>1172040</v>
      </c>
      <c r="D23" s="15">
        <f>SUM(D24:D32)</f>
        <v>394722.81</v>
      </c>
      <c r="E23" s="15">
        <f t="shared" si="0"/>
        <v>1566762.81</v>
      </c>
      <c r="F23" s="15">
        <f>SUM(F24:F32)</f>
        <v>1541780.63</v>
      </c>
      <c r="G23" s="15">
        <f>SUM(G24:G32)</f>
        <v>1541780.63</v>
      </c>
      <c r="H23" s="15">
        <f t="shared" si="1"/>
        <v>24982.180000000168</v>
      </c>
    </row>
    <row r="24" spans="1:8" x14ac:dyDescent="0.2">
      <c r="A24" s="49">
        <v>3100</v>
      </c>
      <c r="B24" s="11" t="s">
        <v>90</v>
      </c>
      <c r="C24" s="15">
        <v>282000</v>
      </c>
      <c r="D24" s="15">
        <v>29576.799999999999</v>
      </c>
      <c r="E24" s="15">
        <f t="shared" si="0"/>
        <v>311576.8</v>
      </c>
      <c r="F24" s="15">
        <v>311576.8</v>
      </c>
      <c r="G24" s="15">
        <v>311576.8</v>
      </c>
      <c r="H24" s="15">
        <f t="shared" si="1"/>
        <v>0</v>
      </c>
    </row>
    <row r="25" spans="1:8" x14ac:dyDescent="0.2">
      <c r="A25" s="49">
        <v>3200</v>
      </c>
      <c r="B25" s="11" t="s">
        <v>91</v>
      </c>
      <c r="C25" s="15">
        <v>30000</v>
      </c>
      <c r="D25" s="15">
        <v>-23912.32</v>
      </c>
      <c r="E25" s="15">
        <f t="shared" si="0"/>
        <v>6087.68</v>
      </c>
      <c r="F25" s="15">
        <v>6087.68</v>
      </c>
      <c r="G25" s="15">
        <v>6087.68</v>
      </c>
      <c r="H25" s="15">
        <f t="shared" si="1"/>
        <v>0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68000</v>
      </c>
      <c r="D27" s="15">
        <v>-51752.33</v>
      </c>
      <c r="E27" s="15">
        <f t="shared" si="0"/>
        <v>16247.669999999998</v>
      </c>
      <c r="F27" s="15">
        <v>16247.67</v>
      </c>
      <c r="G27" s="15">
        <v>16247.67</v>
      </c>
      <c r="H27" s="15">
        <f t="shared" si="1"/>
        <v>0</v>
      </c>
    </row>
    <row r="28" spans="1:8" x14ac:dyDescent="0.2">
      <c r="A28" s="49">
        <v>3500</v>
      </c>
      <c r="B28" s="11" t="s">
        <v>94</v>
      </c>
      <c r="C28" s="15">
        <v>151240</v>
      </c>
      <c r="D28" s="15">
        <v>119681.05</v>
      </c>
      <c r="E28" s="15">
        <f t="shared" si="0"/>
        <v>270921.05</v>
      </c>
      <c r="F28" s="15">
        <v>270921.05</v>
      </c>
      <c r="G28" s="15">
        <v>270921.05</v>
      </c>
      <c r="H28" s="15">
        <f t="shared" si="1"/>
        <v>0</v>
      </c>
    </row>
    <row r="29" spans="1:8" x14ac:dyDescent="0.2">
      <c r="A29" s="49">
        <v>3600</v>
      </c>
      <c r="B29" s="11" t="s">
        <v>95</v>
      </c>
      <c r="C29" s="15">
        <v>50000</v>
      </c>
      <c r="D29" s="15">
        <v>39181.760000000002</v>
      </c>
      <c r="E29" s="15">
        <f t="shared" si="0"/>
        <v>89181.760000000009</v>
      </c>
      <c r="F29" s="15">
        <v>89181.759999999995</v>
      </c>
      <c r="G29" s="15">
        <v>89181.759999999995</v>
      </c>
      <c r="H29" s="15">
        <f t="shared" si="1"/>
        <v>0</v>
      </c>
    </row>
    <row r="30" spans="1:8" x14ac:dyDescent="0.2">
      <c r="A30" s="49">
        <v>3700</v>
      </c>
      <c r="B30" s="11" t="s">
        <v>96</v>
      </c>
      <c r="C30" s="15">
        <v>50000</v>
      </c>
      <c r="D30" s="15">
        <v>-37792.46</v>
      </c>
      <c r="E30" s="15">
        <f t="shared" si="0"/>
        <v>12207.54</v>
      </c>
      <c r="F30" s="15">
        <v>6520.36</v>
      </c>
      <c r="G30" s="15">
        <v>6520.36</v>
      </c>
      <c r="H30" s="15">
        <f t="shared" si="1"/>
        <v>5687.1800000000012</v>
      </c>
    </row>
    <row r="31" spans="1:8" x14ac:dyDescent="0.2">
      <c r="A31" s="49">
        <v>3800</v>
      </c>
      <c r="B31" s="11" t="s">
        <v>97</v>
      </c>
      <c r="C31" s="15">
        <v>400000</v>
      </c>
      <c r="D31" s="15">
        <v>194889.31</v>
      </c>
      <c r="E31" s="15">
        <f t="shared" si="0"/>
        <v>594889.31000000006</v>
      </c>
      <c r="F31" s="15">
        <v>594889.31000000006</v>
      </c>
      <c r="G31" s="15">
        <v>594889.31000000006</v>
      </c>
      <c r="H31" s="15">
        <f t="shared" si="1"/>
        <v>0</v>
      </c>
    </row>
    <row r="32" spans="1:8" x14ac:dyDescent="0.2">
      <c r="A32" s="49">
        <v>3900</v>
      </c>
      <c r="B32" s="11" t="s">
        <v>19</v>
      </c>
      <c r="C32" s="15">
        <v>140800</v>
      </c>
      <c r="D32" s="15">
        <v>124851</v>
      </c>
      <c r="E32" s="15">
        <f t="shared" si="0"/>
        <v>265651</v>
      </c>
      <c r="F32" s="15">
        <v>246356</v>
      </c>
      <c r="G32" s="15">
        <v>246356</v>
      </c>
      <c r="H32" s="15">
        <f t="shared" si="1"/>
        <v>19295</v>
      </c>
    </row>
    <row r="33" spans="1:8" x14ac:dyDescent="0.2">
      <c r="A33" s="48" t="s">
        <v>70</v>
      </c>
      <c r="B33" s="7"/>
      <c r="C33" s="15">
        <f>SUM(C34:C42)</f>
        <v>694292.12</v>
      </c>
      <c r="D33" s="15">
        <f>SUM(D34:D42)</f>
        <v>1005000</v>
      </c>
      <c r="E33" s="15">
        <f t="shared" si="0"/>
        <v>1699292.12</v>
      </c>
      <c r="F33" s="15">
        <f>SUM(F34:F42)</f>
        <v>1612772.01</v>
      </c>
      <c r="G33" s="15">
        <f>SUM(G34:G42)</f>
        <v>1612772.01</v>
      </c>
      <c r="H33" s="15">
        <f t="shared" si="1"/>
        <v>86520.110000000102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694292.12</v>
      </c>
      <c r="D37" s="15">
        <v>1005000</v>
      </c>
      <c r="E37" s="15">
        <f t="shared" si="0"/>
        <v>1699292.12</v>
      </c>
      <c r="F37" s="15">
        <v>1612772.01</v>
      </c>
      <c r="G37" s="15">
        <v>1612772.01</v>
      </c>
      <c r="H37" s="15">
        <f t="shared" si="1"/>
        <v>86520.110000000102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10000</v>
      </c>
      <c r="D43" s="15">
        <f>SUM(D44:D52)</f>
        <v>-10000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105</v>
      </c>
      <c r="C44" s="15">
        <v>10000</v>
      </c>
      <c r="D44" s="15">
        <v>-10000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200790</v>
      </c>
      <c r="D57" s="15">
        <f>SUM(D58:D64)</f>
        <v>0</v>
      </c>
      <c r="E57" s="15">
        <f t="shared" si="0"/>
        <v>200790</v>
      </c>
      <c r="F57" s="15">
        <f>SUM(F58:F64)</f>
        <v>0</v>
      </c>
      <c r="G57" s="15">
        <f>SUM(G58:G64)</f>
        <v>0</v>
      </c>
      <c r="H57" s="15">
        <f t="shared" si="1"/>
        <v>200790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200790</v>
      </c>
      <c r="D64" s="15">
        <v>0</v>
      </c>
      <c r="E64" s="15">
        <f t="shared" si="0"/>
        <v>200790</v>
      </c>
      <c r="F64" s="15">
        <v>0</v>
      </c>
      <c r="G64" s="15">
        <v>0</v>
      </c>
      <c r="H64" s="15">
        <f t="shared" si="1"/>
        <v>200790</v>
      </c>
    </row>
    <row r="65" spans="1:8" x14ac:dyDescent="0.2">
      <c r="A65" s="48" t="s">
        <v>74</v>
      </c>
      <c r="B65" s="7"/>
      <c r="C65" s="15">
        <f>SUM(C66:C68)</f>
        <v>270000</v>
      </c>
      <c r="D65" s="15">
        <f>SUM(D66:D68)</f>
        <v>0</v>
      </c>
      <c r="E65" s="15">
        <f t="shared" si="0"/>
        <v>270000</v>
      </c>
      <c r="F65" s="15">
        <f>SUM(F66:F68)</f>
        <v>0</v>
      </c>
      <c r="G65" s="15">
        <f>SUM(G66:G68)</f>
        <v>0</v>
      </c>
      <c r="H65" s="15">
        <f t="shared" si="1"/>
        <v>270000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270000</v>
      </c>
      <c r="D68" s="15">
        <v>0</v>
      </c>
      <c r="E68" s="15">
        <f t="shared" si="0"/>
        <v>270000</v>
      </c>
      <c r="F68" s="15">
        <v>0</v>
      </c>
      <c r="G68" s="15">
        <v>0</v>
      </c>
      <c r="H68" s="15">
        <f t="shared" si="1"/>
        <v>270000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12608369.999999998</v>
      </c>
      <c r="D77" s="17">
        <f>SUM(D5+D13+D23+D33+D43+D53+D57+D65+D69)</f>
        <v>-165905.14999999991</v>
      </c>
      <c r="E77" s="17">
        <f t="shared" si="4"/>
        <v>12442464.850000001</v>
      </c>
      <c r="F77" s="17">
        <f t="shared" si="4"/>
        <v>12026077.710000003</v>
      </c>
      <c r="G77" s="17">
        <f t="shared" si="4"/>
        <v>12026077.710000003</v>
      </c>
      <c r="H77" s="17">
        <f t="shared" si="4"/>
        <v>416387.13999999803</v>
      </c>
    </row>
    <row r="78" spans="1:8" x14ac:dyDescent="0.2">
      <c r="E78" s="63">
        <f>+C77-E77</f>
        <v>165905.14999999665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Normal="100" workbookViewId="0">
      <selection activeCell="B6" sqref="B6:D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12328370</v>
      </c>
      <c r="D6" s="50">
        <v>-155905.15</v>
      </c>
      <c r="E6" s="50">
        <f>C6+D6</f>
        <v>12172464.85</v>
      </c>
      <c r="F6" s="50">
        <v>12026077.710000001</v>
      </c>
      <c r="G6" s="50">
        <v>12026077.710000001</v>
      </c>
      <c r="H6" s="50">
        <f>E6-F6</f>
        <v>146387.13999999873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280000</v>
      </c>
      <c r="D8" s="50">
        <v>-10000</v>
      </c>
      <c r="E8" s="50">
        <f>C8+D8</f>
        <v>270000</v>
      </c>
      <c r="F8" s="50">
        <v>0</v>
      </c>
      <c r="G8" s="50">
        <v>0</v>
      </c>
      <c r="H8" s="50">
        <f>E8-F8</f>
        <v>270000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12608370</v>
      </c>
      <c r="D16" s="17">
        <f>SUM(D6+D8+D10+D12+D14)</f>
        <v>-165905.15</v>
      </c>
      <c r="E16" s="17">
        <f>SUM(E6+E8+E10+E12+E14)</f>
        <v>12442464.85</v>
      </c>
      <c r="F16" s="17">
        <f t="shared" ref="F16:H16" si="0">SUM(F6+F8+F10+F12+F14)</f>
        <v>12026077.710000001</v>
      </c>
      <c r="G16" s="17">
        <f t="shared" si="0"/>
        <v>12026077.710000001</v>
      </c>
      <c r="H16" s="17">
        <f t="shared" si="0"/>
        <v>416387.13999999873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workbookViewId="0">
      <selection activeCell="D7" sqref="D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12608370</v>
      </c>
      <c r="D7" s="15">
        <v>-165905.15</v>
      </c>
      <c r="E7" s="15">
        <f>C7+D7</f>
        <v>12442464.85</v>
      </c>
      <c r="F7" s="15">
        <v>12026077.710000001</v>
      </c>
      <c r="G7" s="15">
        <v>12026077.710000001</v>
      </c>
      <c r="H7" s="15">
        <f>E7-F7</f>
        <v>416387.13999999873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12608370</v>
      </c>
      <c r="D16" s="23">
        <f t="shared" si="2"/>
        <v>-165905.15</v>
      </c>
      <c r="E16" s="23">
        <f t="shared" si="2"/>
        <v>12442464.85</v>
      </c>
      <c r="F16" s="23">
        <f t="shared" si="2"/>
        <v>12026077.710000001</v>
      </c>
      <c r="G16" s="23">
        <f t="shared" si="2"/>
        <v>12026077.710000001</v>
      </c>
      <c r="H16" s="23">
        <f t="shared" si="2"/>
        <v>416387.13999999873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opLeftCell="A16" workbookViewId="0">
      <selection activeCell="B23" sqref="B22:D2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12608370</v>
      </c>
      <c r="D16" s="15">
        <f>SUM(D17:D23)</f>
        <v>-165905.15</v>
      </c>
      <c r="E16" s="15">
        <f t="shared" si="3"/>
        <v>12442464.85</v>
      </c>
      <c r="F16" s="15">
        <f t="shared" si="3"/>
        <v>12026077.710000001</v>
      </c>
      <c r="G16" s="15">
        <f t="shared" si="3"/>
        <v>12026077.710000001</v>
      </c>
      <c r="H16" s="15">
        <f t="shared" si="3"/>
        <v>416387.13999999873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12608370</v>
      </c>
      <c r="D22" s="15">
        <v>-165905.15</v>
      </c>
      <c r="E22" s="15">
        <f t="shared" si="5"/>
        <v>12442464.85</v>
      </c>
      <c r="F22" s="15">
        <v>12026077.710000001</v>
      </c>
      <c r="G22" s="15">
        <v>12026077.710000001</v>
      </c>
      <c r="H22" s="15">
        <f t="shared" si="4"/>
        <v>416387.13999999873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12608370</v>
      </c>
      <c r="D42" s="23">
        <f t="shared" si="12"/>
        <v>-165905.15</v>
      </c>
      <c r="E42" s="23">
        <f t="shared" si="12"/>
        <v>12442464.85</v>
      </c>
      <c r="F42" s="23">
        <f t="shared" si="12"/>
        <v>12026077.710000001</v>
      </c>
      <c r="G42" s="23">
        <f t="shared" si="12"/>
        <v>12026077.710000001</v>
      </c>
      <c r="H42" s="23">
        <f t="shared" si="12"/>
        <v>416387.13999999873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Bren</cp:lastModifiedBy>
  <cp:lastPrinted>2022-03-11T21:57:58Z</cp:lastPrinted>
  <dcterms:created xsi:type="dcterms:W3CDTF">2014-02-10T03:37:14Z</dcterms:created>
  <dcterms:modified xsi:type="dcterms:W3CDTF">2022-03-11T22:09:15Z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